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chris.nolles\Desktop\DCMF 67 site\docswebsite_DCMF\"/>
    </mc:Choice>
  </mc:AlternateContent>
  <xr:revisionPtr revIDLastSave="0" documentId="13_ncr:1_{51AC64C1-E506-43D5-AB31-0568EB1D528F}" xr6:coauthVersionLast="45" xr6:coauthVersionMax="45" xr10:uidLastSave="{00000000-0000-0000-0000-000000000000}"/>
  <bookViews>
    <workbookView xWindow="8940" yWindow="4065" windowWidth="28800" windowHeight="15435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47" i="1"/>
  <c r="F44" i="1"/>
  <c r="G39" i="1"/>
  <c r="P6" i="1"/>
  <c r="S6" i="1"/>
  <c r="H36" i="1"/>
  <c r="F43" i="1" s="1"/>
  <c r="I36" i="1"/>
  <c r="J36" i="1"/>
  <c r="G40" i="1" s="1"/>
  <c r="K36" i="1"/>
  <c r="L36" i="1"/>
  <c r="G49" i="1" s="1"/>
  <c r="N36" i="1"/>
  <c r="G36" i="1"/>
  <c r="V7" i="1" l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U6" i="1"/>
  <c r="O19" i="1"/>
  <c r="T19" i="1" s="1"/>
  <c r="O20" i="1"/>
  <c r="T20" i="1" s="1"/>
  <c r="M7" i="1"/>
  <c r="O7" i="1" s="1"/>
  <c r="T7" i="1" s="1"/>
  <c r="M8" i="1"/>
  <c r="O8" i="1" s="1"/>
  <c r="T8" i="1" s="1"/>
  <c r="M9" i="1"/>
  <c r="O9" i="1" s="1"/>
  <c r="T9" i="1" s="1"/>
  <c r="M10" i="1"/>
  <c r="O10" i="1" s="1"/>
  <c r="T10" i="1" s="1"/>
  <c r="M11" i="1"/>
  <c r="O11" i="1" s="1"/>
  <c r="T11" i="1" s="1"/>
  <c r="M12" i="1"/>
  <c r="O12" i="1" s="1"/>
  <c r="T12" i="1" s="1"/>
  <c r="M13" i="1"/>
  <c r="O13" i="1" s="1"/>
  <c r="T13" i="1" s="1"/>
  <c r="M14" i="1"/>
  <c r="O14" i="1" s="1"/>
  <c r="T14" i="1" s="1"/>
  <c r="M15" i="1"/>
  <c r="O15" i="1" s="1"/>
  <c r="T15" i="1" s="1"/>
  <c r="M16" i="1"/>
  <c r="O16" i="1" s="1"/>
  <c r="T16" i="1" s="1"/>
  <c r="M17" i="1"/>
  <c r="O17" i="1" s="1"/>
  <c r="T17" i="1" s="1"/>
  <c r="M18" i="1"/>
  <c r="O18" i="1" s="1"/>
  <c r="T18" i="1" s="1"/>
  <c r="M19" i="1"/>
  <c r="M20" i="1"/>
  <c r="M21" i="1"/>
  <c r="O21" i="1" s="1"/>
  <c r="T21" i="1" s="1"/>
  <c r="M22" i="1"/>
  <c r="O22" i="1" s="1"/>
  <c r="T22" i="1" s="1"/>
  <c r="M23" i="1"/>
  <c r="O23" i="1" s="1"/>
  <c r="T23" i="1" s="1"/>
  <c r="M24" i="1"/>
  <c r="O24" i="1" s="1"/>
  <c r="T24" i="1" s="1"/>
  <c r="M25" i="1"/>
  <c r="O25" i="1" s="1"/>
  <c r="T25" i="1" s="1"/>
  <c r="M26" i="1"/>
  <c r="O26" i="1" s="1"/>
  <c r="T26" i="1" s="1"/>
  <c r="M27" i="1"/>
  <c r="O27" i="1" s="1"/>
  <c r="T27" i="1" s="1"/>
  <c r="M28" i="1"/>
  <c r="O28" i="1" s="1"/>
  <c r="T28" i="1" s="1"/>
  <c r="M29" i="1"/>
  <c r="O29" i="1" s="1"/>
  <c r="T29" i="1" s="1"/>
  <c r="M30" i="1"/>
  <c r="O30" i="1" s="1"/>
  <c r="T30" i="1" s="1"/>
  <c r="M31" i="1"/>
  <c r="O31" i="1" s="1"/>
  <c r="T31" i="1" s="1"/>
  <c r="M32" i="1"/>
  <c r="O32" i="1" s="1"/>
  <c r="T32" i="1" s="1"/>
  <c r="M33" i="1"/>
  <c r="O33" i="1" s="1"/>
  <c r="T33" i="1" s="1"/>
  <c r="M34" i="1"/>
  <c r="O34" i="1" s="1"/>
  <c r="T34" i="1" s="1"/>
  <c r="M35" i="1"/>
  <c r="O35" i="1" s="1"/>
  <c r="T35" i="1" s="1"/>
  <c r="M6" i="1"/>
  <c r="O6" i="1" l="1"/>
  <c r="M36" i="1"/>
  <c r="G46" i="1" s="1"/>
  <c r="S36" i="1"/>
  <c r="V36" i="1"/>
  <c r="P7" i="1"/>
  <c r="P8" i="1"/>
  <c r="U8" i="1" s="1"/>
  <c r="P9" i="1"/>
  <c r="U9" i="1" s="1"/>
  <c r="P10" i="1"/>
  <c r="U10" i="1" s="1"/>
  <c r="P11" i="1"/>
  <c r="U11" i="1" s="1"/>
  <c r="P12" i="1"/>
  <c r="U12" i="1" s="1"/>
  <c r="P13" i="1"/>
  <c r="U13" i="1" s="1"/>
  <c r="P14" i="1"/>
  <c r="U14" i="1" s="1"/>
  <c r="P15" i="1"/>
  <c r="U15" i="1" s="1"/>
  <c r="P16" i="1"/>
  <c r="U16" i="1" s="1"/>
  <c r="P17" i="1"/>
  <c r="U17" i="1" s="1"/>
  <c r="P18" i="1"/>
  <c r="U18" i="1" s="1"/>
  <c r="P19" i="1"/>
  <c r="U19" i="1" s="1"/>
  <c r="P20" i="1"/>
  <c r="U20" i="1" s="1"/>
  <c r="P21" i="1"/>
  <c r="U21" i="1" s="1"/>
  <c r="P22" i="1"/>
  <c r="U22" i="1" s="1"/>
  <c r="P23" i="1"/>
  <c r="U23" i="1" s="1"/>
  <c r="P24" i="1"/>
  <c r="U24" i="1" s="1"/>
  <c r="P25" i="1"/>
  <c r="U25" i="1" s="1"/>
  <c r="P26" i="1"/>
  <c r="U26" i="1" s="1"/>
  <c r="P27" i="1"/>
  <c r="U27" i="1" s="1"/>
  <c r="P28" i="1"/>
  <c r="U28" i="1" s="1"/>
  <c r="P29" i="1"/>
  <c r="U29" i="1" s="1"/>
  <c r="P30" i="1"/>
  <c r="U30" i="1" s="1"/>
  <c r="P31" i="1"/>
  <c r="U31" i="1" s="1"/>
  <c r="P32" i="1"/>
  <c r="U32" i="1" s="1"/>
  <c r="P33" i="1"/>
  <c r="U33" i="1" s="1"/>
  <c r="P34" i="1"/>
  <c r="U34" i="1" s="1"/>
  <c r="P35" i="1"/>
  <c r="U35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T6" i="1" l="1"/>
  <c r="T36" i="1" s="1"/>
  <c r="O36" i="1"/>
  <c r="P36" i="1"/>
  <c r="U7" i="1"/>
  <c r="U36" i="1" s="1"/>
  <c r="G41" i="1"/>
  <c r="G51" i="1"/>
  <c r="G45" i="1"/>
  <c r="G50" i="1" s="1"/>
  <c r="G53" i="1" l="1"/>
  <c r="G54" i="1"/>
</calcChain>
</file>

<file path=xl/sharedStrings.xml><?xml version="1.0" encoding="utf-8"?>
<sst xmlns="http://schemas.openxmlformats.org/spreadsheetml/2006/main" count="57" uniqueCount="47">
  <si>
    <t>OBJECTEN</t>
  </si>
  <si>
    <t>Aandeel</t>
  </si>
  <si>
    <t>Resultaat</t>
  </si>
  <si>
    <t>Marktwaarde</t>
  </si>
  <si>
    <t>Overwaarde</t>
  </si>
  <si>
    <t>Financier</t>
  </si>
  <si>
    <t>HYPOTHEEK</t>
  </si>
  <si>
    <t>Hoofdsom</t>
  </si>
  <si>
    <t>Straatnaam</t>
  </si>
  <si>
    <t>Huisnummer</t>
  </si>
  <si>
    <t>Plaats</t>
  </si>
  <si>
    <t>Voorbeeldstad</t>
  </si>
  <si>
    <t>WAARDEN</t>
  </si>
  <si>
    <t>RESULTAAT</t>
  </si>
  <si>
    <t>Voorbeeldstraat</t>
  </si>
  <si>
    <t>Naam relatie (vul in)</t>
  </si>
  <si>
    <t>Datum (vul in)</t>
  </si>
  <si>
    <t>TOTAAL</t>
  </si>
  <si>
    <t>Totale bevoorschotting</t>
  </si>
  <si>
    <t>Vermogen</t>
  </si>
  <si>
    <t>Totale huurstroom</t>
  </si>
  <si>
    <t>Exploitatiekosten</t>
  </si>
  <si>
    <t>Totale erfpacht</t>
  </si>
  <si>
    <t>Totale rentebetaling</t>
  </si>
  <si>
    <t>Totale aflossing</t>
  </si>
  <si>
    <t>Totale huurwaarde</t>
  </si>
  <si>
    <t>Totaal huuropbrengst + huurwaarde</t>
  </si>
  <si>
    <t xml:space="preserve"> -/-</t>
  </si>
  <si>
    <t>Vrije cashflow inclusief huurwaarde</t>
  </si>
  <si>
    <t>Vrije cashflow exclusief huurwaarde</t>
  </si>
  <si>
    <t>ICR obv huuropbrengst + huurwaarde</t>
  </si>
  <si>
    <t>ICR obv werklijke huuropbrengst</t>
  </si>
  <si>
    <t>Totaal bezit (op basis van 100% eigendom)</t>
  </si>
  <si>
    <t>WAARDEN ( op basis van % bezit)</t>
  </si>
  <si>
    <t>Hypotheek</t>
  </si>
  <si>
    <t>Type</t>
  </si>
  <si>
    <t>Woning</t>
  </si>
  <si>
    <t>Winkel</t>
  </si>
  <si>
    <t>Kantoor</t>
  </si>
  <si>
    <t>Huuropbrengst/jr/excl. BTW</t>
  </si>
  <si>
    <t>Huurwaarde/jr</t>
  </si>
  <si>
    <t>Rente/jaar</t>
  </si>
  <si>
    <t>Vast lasten/onderhoud</t>
  </si>
  <si>
    <t>Aflossing/jr</t>
  </si>
  <si>
    <t>Erfpacht/jaar</t>
  </si>
  <si>
    <t>Overige lasten</t>
  </si>
  <si>
    <t>VASTGOED OVERZICHT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</si>
</sst>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26"/>
      <color theme="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44" fontId="2" fillId="0" borderId="0" xfId="1" applyFont="1"/>
    <xf numFmtId="9" fontId="2" fillId="0" borderId="0" xfId="2" applyFont="1" applyAlignment="1">
      <alignment horizontal="center"/>
    </xf>
    <xf numFmtId="44" fontId="2" fillId="2" borderId="4" xfId="1" applyFont="1" applyFill="1" applyBorder="1"/>
    <xf numFmtId="0" fontId="2" fillId="2" borderId="5" xfId="0" applyFont="1" applyFill="1" applyBorder="1"/>
    <xf numFmtId="0" fontId="2" fillId="2" borderId="4" xfId="0" applyFont="1" applyFill="1" applyBorder="1"/>
    <xf numFmtId="0" fontId="2" fillId="2" borderId="3" xfId="0" applyFont="1" applyFill="1" applyBorder="1"/>
    <xf numFmtId="9" fontId="2" fillId="2" borderId="3" xfId="2" applyFont="1" applyFill="1" applyBorder="1" applyAlignment="1">
      <alignment horizontal="center"/>
    </xf>
    <xf numFmtId="44" fontId="2" fillId="2" borderId="3" xfId="1" applyFont="1" applyFill="1" applyBorder="1"/>
    <xf numFmtId="9" fontId="2" fillId="2" borderId="4" xfId="2" applyFont="1" applyFill="1" applyBorder="1" applyAlignment="1">
      <alignment horizontal="center"/>
    </xf>
    <xf numFmtId="44" fontId="2" fillId="2" borderId="7" xfId="1" applyFont="1" applyFill="1" applyBorder="1"/>
    <xf numFmtId="0" fontId="2" fillId="3" borderId="0" xfId="0" applyFont="1" applyFill="1"/>
    <xf numFmtId="0" fontId="4" fillId="3" borderId="0" xfId="0" applyFont="1" applyFill="1"/>
    <xf numFmtId="9" fontId="3" fillId="3" borderId="0" xfId="2" applyFont="1" applyFill="1" applyAlignment="1">
      <alignment horizontal="center"/>
    </xf>
    <xf numFmtId="44" fontId="3" fillId="3" borderId="0" xfId="1" applyFont="1" applyFill="1"/>
    <xf numFmtId="44" fontId="2" fillId="3" borderId="0" xfId="1" applyFont="1" applyFill="1"/>
    <xf numFmtId="9" fontId="2" fillId="3" borderId="0" xfId="2" applyFont="1" applyFill="1" applyAlignment="1">
      <alignment horizontal="center"/>
    </xf>
    <xf numFmtId="0" fontId="2" fillId="2" borderId="8" xfId="0" applyFont="1" applyFill="1" applyBorder="1"/>
    <xf numFmtId="0" fontId="2" fillId="3" borderId="9" xfId="0" applyFont="1" applyFill="1" applyBorder="1"/>
    <xf numFmtId="0" fontId="2" fillId="3" borderId="1" xfId="0" applyFont="1" applyFill="1" applyBorder="1"/>
    <xf numFmtId="0" fontId="2" fillId="2" borderId="11" xfId="0" applyFont="1" applyFill="1" applyBorder="1"/>
    <xf numFmtId="9" fontId="2" fillId="2" borderId="11" xfId="2" applyFont="1" applyFill="1" applyBorder="1" applyAlignment="1">
      <alignment horizontal="center"/>
    </xf>
    <xf numFmtId="44" fontId="2" fillId="2" borderId="11" xfId="1" applyFont="1" applyFill="1" applyBorder="1"/>
    <xf numFmtId="0" fontId="2" fillId="0" borderId="1" xfId="0" applyFont="1" applyBorder="1"/>
    <xf numFmtId="9" fontId="2" fillId="0" borderId="1" xfId="2" applyFont="1" applyBorder="1" applyAlignment="1">
      <alignment horizontal="center"/>
    </xf>
    <xf numFmtId="44" fontId="2" fillId="0" borderId="1" xfId="1" applyFont="1" applyBorder="1"/>
    <xf numFmtId="0" fontId="2" fillId="0" borderId="9" xfId="0" applyFont="1" applyBorder="1"/>
    <xf numFmtId="9" fontId="2" fillId="0" borderId="9" xfId="2" applyFont="1" applyBorder="1" applyAlignment="1">
      <alignment horizontal="center"/>
    </xf>
    <xf numFmtId="44" fontId="2" fillId="0" borderId="9" xfId="1" applyFont="1" applyBorder="1"/>
    <xf numFmtId="0" fontId="2" fillId="3" borderId="2" xfId="0" applyFont="1" applyFill="1" applyBorder="1"/>
    <xf numFmtId="9" fontId="2" fillId="3" borderId="2" xfId="2" applyFont="1" applyFill="1" applyBorder="1" applyAlignment="1">
      <alignment horizontal="center"/>
    </xf>
    <xf numFmtId="44" fontId="2" fillId="3" borderId="2" xfId="1" applyFont="1" applyFill="1" applyBorder="1"/>
    <xf numFmtId="44" fontId="2" fillId="3" borderId="0" xfId="1" applyFont="1" applyFill="1" applyBorder="1"/>
    <xf numFmtId="0" fontId="2" fillId="3" borderId="13" xfId="0" applyFont="1" applyFill="1" applyBorder="1"/>
    <xf numFmtId="0" fontId="2" fillId="3" borderId="15" xfId="0" applyFont="1" applyFill="1" applyBorder="1"/>
    <xf numFmtId="0" fontId="2" fillId="3" borderId="16" xfId="0" applyFont="1" applyFill="1" applyBorder="1"/>
    <xf numFmtId="0" fontId="2" fillId="3" borderId="17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0" fontId="2" fillId="3" borderId="14" xfId="0" applyFont="1" applyFill="1" applyBorder="1"/>
    <xf numFmtId="44" fontId="2" fillId="3" borderId="14" xfId="2" applyNumberFormat="1" applyFont="1" applyFill="1" applyBorder="1" applyAlignment="1">
      <alignment horizontal="center"/>
    </xf>
    <xf numFmtId="44" fontId="2" fillId="3" borderId="15" xfId="1" applyFont="1" applyFill="1" applyBorder="1"/>
    <xf numFmtId="0" fontId="2" fillId="3" borderId="0" xfId="0" applyFont="1" applyFill="1" applyBorder="1"/>
    <xf numFmtId="44" fontId="2" fillId="3" borderId="0" xfId="2" applyNumberFormat="1" applyFont="1" applyFill="1" applyBorder="1" applyAlignment="1">
      <alignment horizontal="center"/>
    </xf>
    <xf numFmtId="44" fontId="2" fillId="3" borderId="12" xfId="2" applyNumberFormat="1" applyFont="1" applyFill="1" applyBorder="1" applyAlignment="1">
      <alignment horizontal="center"/>
    </xf>
    <xf numFmtId="44" fontId="2" fillId="3" borderId="17" xfId="1" applyFont="1" applyFill="1" applyBorder="1"/>
    <xf numFmtId="9" fontId="2" fillId="3" borderId="0" xfId="2" applyFont="1" applyFill="1" applyBorder="1" applyAlignment="1">
      <alignment horizontal="center"/>
    </xf>
    <xf numFmtId="44" fontId="2" fillId="3" borderId="0" xfId="1" applyFont="1" applyFill="1" applyBorder="1" applyAlignment="1">
      <alignment horizontal="center"/>
    </xf>
    <xf numFmtId="44" fontId="2" fillId="3" borderId="12" xfId="1" applyFont="1" applyFill="1" applyBorder="1"/>
    <xf numFmtId="164" fontId="2" fillId="3" borderId="0" xfId="1" applyNumberFormat="1" applyFont="1" applyFill="1" applyBorder="1"/>
    <xf numFmtId="0" fontId="2" fillId="3" borderId="12" xfId="0" applyFont="1" applyFill="1" applyBorder="1"/>
    <xf numFmtId="9" fontId="2" fillId="3" borderId="12" xfId="2" applyFont="1" applyFill="1" applyBorder="1" applyAlignment="1">
      <alignment horizontal="center"/>
    </xf>
    <xf numFmtId="164" fontId="2" fillId="3" borderId="12" xfId="1" applyNumberFormat="1" applyFont="1" applyFill="1" applyBorder="1"/>
    <xf numFmtId="44" fontId="2" fillId="3" borderId="19" xfId="1" applyFont="1" applyFill="1" applyBorder="1"/>
    <xf numFmtId="0" fontId="2" fillId="3" borderId="20" xfId="0" applyFont="1" applyFill="1" applyBorder="1"/>
    <xf numFmtId="9" fontId="2" fillId="3" borderId="20" xfId="0" applyNumberFormat="1" applyFont="1" applyFill="1" applyBorder="1"/>
    <xf numFmtId="9" fontId="2" fillId="3" borderId="10" xfId="0" applyNumberFormat="1" applyFont="1" applyFill="1" applyBorder="1"/>
    <xf numFmtId="14" fontId="2" fillId="3" borderId="6" xfId="0" applyNumberFormat="1" applyFont="1" applyFill="1" applyBorder="1"/>
    <xf numFmtId="44" fontId="2" fillId="3" borderId="1" xfId="0" applyNumberFormat="1" applyFont="1" applyFill="1" applyBorder="1"/>
    <xf numFmtId="44" fontId="2" fillId="3" borderId="9" xfId="0" applyNumberFormat="1" applyFont="1" applyFill="1" applyBorder="1"/>
    <xf numFmtId="44" fontId="2" fillId="3" borderId="7" xfId="0" applyNumberFormat="1" applyFont="1" applyFill="1" applyBorder="1"/>
    <xf numFmtId="44" fontId="2" fillId="3" borderId="3" xfId="0" applyNumberFormat="1" applyFont="1" applyFill="1" applyBorder="1"/>
    <xf numFmtId="44" fontId="2" fillId="3" borderId="22" xfId="0" applyNumberFormat="1" applyFont="1" applyFill="1" applyBorder="1"/>
    <xf numFmtId="44" fontId="2" fillId="3" borderId="20" xfId="0" applyNumberFormat="1" applyFont="1" applyFill="1" applyBorder="1"/>
    <xf numFmtId="0" fontId="2" fillId="4" borderId="7" xfId="0" applyFont="1" applyFill="1" applyBorder="1"/>
    <xf numFmtId="0" fontId="2" fillId="4" borderId="21" xfId="0" applyFont="1" applyFill="1" applyBorder="1"/>
    <xf numFmtId="0" fontId="2" fillId="4" borderId="22" xfId="0" applyFont="1" applyFill="1" applyBorder="1"/>
    <xf numFmtId="0" fontId="2" fillId="4" borderId="10" xfId="0" applyFont="1" applyFill="1" applyBorder="1"/>
    <xf numFmtId="44" fontId="2" fillId="2" borderId="22" xfId="1" applyFont="1" applyFill="1" applyBorder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537883</xdr:colOff>
      <xdr:row>38</xdr:row>
      <xdr:rowOff>11206</xdr:rowOff>
    </xdr:from>
    <xdr:to>
      <xdr:col>12</xdr:col>
      <xdr:colOff>862853</xdr:colOff>
      <xdr:row>44</xdr:row>
      <xdr:rowOff>41993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73EE6BF-E3B5-498D-B781-D7D76A0FF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7765" y="7519147"/>
          <a:ext cx="4661647" cy="1173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7"/>
  <sheetViews>
    <sheetView tabSelected="1"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23" sqref="G23"/>
    </sheetView>
  </sheetViews>
  <sheetFormatPr defaultRowHeight="15" x14ac:dyDescent="0.25"/>
  <cols>
    <col min="1" max="1" width="4" style="1" customWidth="1"/>
    <col min="2" max="2" width="33" style="1" customWidth="1"/>
    <col min="3" max="3" width="11.7109375" style="1" bestFit="1" customWidth="1"/>
    <col min="4" max="4" width="13.28515625" style="1" bestFit="1" customWidth="1"/>
    <col min="5" max="5" width="13.5703125" style="3" bestFit="1" customWidth="1"/>
    <col min="6" max="6" width="14.42578125" style="2" bestFit="1" customWidth="1"/>
    <col min="7" max="7" width="17" style="2" bestFit="1" customWidth="1"/>
    <col min="8" max="8" width="26.7109375" style="2" bestFit="1" customWidth="1"/>
    <col min="9" max="9" width="15.28515625" style="2" bestFit="1" customWidth="1"/>
    <col min="10" max="10" width="14.42578125" style="2" bestFit="1" customWidth="1"/>
    <col min="11" max="11" width="12.85546875" style="2" customWidth="1"/>
    <col min="12" max="12" width="22.42578125" style="2" bestFit="1" customWidth="1"/>
    <col min="13" max="13" width="21.140625" style="2" customWidth="1"/>
    <col min="14" max="14" width="14.7109375" style="2" bestFit="1" customWidth="1"/>
    <col min="15" max="15" width="12.7109375" style="2" bestFit="1" customWidth="1"/>
    <col min="16" max="16" width="12.7109375" style="1" bestFit="1" customWidth="1"/>
    <col min="17" max="17" width="8.7109375" style="1" bestFit="1" customWidth="1"/>
    <col min="18" max="18" width="4" style="1" customWidth="1"/>
    <col min="19" max="19" width="15.28515625" style="1" bestFit="1" customWidth="1"/>
    <col min="20" max="22" width="12.7109375" style="1" bestFit="1" customWidth="1"/>
    <col min="23" max="16384" width="9.140625" style="1"/>
  </cols>
  <sheetData>
    <row r="1" spans="1:35" ht="33" x14ac:dyDescent="0.45">
      <c r="A1" s="12"/>
      <c r="B1" s="13" t="s">
        <v>46</v>
      </c>
      <c r="C1" s="13"/>
      <c r="D1" s="13"/>
      <c r="E1" s="14"/>
      <c r="F1" s="15"/>
      <c r="G1" s="16"/>
      <c r="H1" s="16"/>
      <c r="I1" s="16"/>
      <c r="J1" s="16"/>
      <c r="K1" s="16"/>
      <c r="L1" s="16"/>
      <c r="M1" s="16"/>
      <c r="N1" s="16"/>
      <c r="O1" s="16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5" x14ac:dyDescent="0.25">
      <c r="A2" s="12"/>
      <c r="B2" s="20" t="s">
        <v>15</v>
      </c>
      <c r="C2" s="12"/>
      <c r="D2" s="12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5" ht="15.75" thickBot="1" x14ac:dyDescent="0.3">
      <c r="A3" s="12"/>
      <c r="B3" s="58" t="s">
        <v>16</v>
      </c>
      <c r="C3" s="12"/>
      <c r="D3" s="12"/>
      <c r="E3" s="17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5" ht="15.75" thickBot="1" x14ac:dyDescent="0.3">
      <c r="A4" s="12"/>
      <c r="B4" s="18" t="s">
        <v>0</v>
      </c>
      <c r="C4" s="6"/>
      <c r="D4" s="6"/>
      <c r="E4" s="10"/>
      <c r="F4" s="11" t="s">
        <v>12</v>
      </c>
      <c r="G4" s="4"/>
      <c r="H4" s="4"/>
      <c r="I4" s="11" t="s">
        <v>6</v>
      </c>
      <c r="J4" s="4"/>
      <c r="K4" s="4"/>
      <c r="L4" s="4"/>
      <c r="M4" s="11" t="s">
        <v>45</v>
      </c>
      <c r="N4" s="69"/>
      <c r="O4" s="11" t="s">
        <v>13</v>
      </c>
      <c r="P4" s="5"/>
      <c r="Q4" s="12"/>
      <c r="R4" s="12"/>
      <c r="S4" s="65" t="s">
        <v>33</v>
      </c>
      <c r="T4" s="66"/>
      <c r="U4" s="66"/>
      <c r="V4" s="67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</row>
    <row r="5" spans="1:35" x14ac:dyDescent="0.25">
      <c r="A5" s="12"/>
      <c r="B5" s="21" t="s">
        <v>8</v>
      </c>
      <c r="C5" s="21" t="s">
        <v>9</v>
      </c>
      <c r="D5" s="21" t="s">
        <v>10</v>
      </c>
      <c r="E5" s="21" t="s">
        <v>35</v>
      </c>
      <c r="F5" s="22" t="s">
        <v>1</v>
      </c>
      <c r="G5" s="23" t="s">
        <v>3</v>
      </c>
      <c r="H5" s="23" t="s">
        <v>39</v>
      </c>
      <c r="I5" s="23" t="s">
        <v>40</v>
      </c>
      <c r="J5" s="23" t="s">
        <v>7</v>
      </c>
      <c r="K5" s="23" t="s">
        <v>41</v>
      </c>
      <c r="L5" s="23" t="s">
        <v>43</v>
      </c>
      <c r="M5" s="23" t="s">
        <v>42</v>
      </c>
      <c r="N5" s="23" t="s">
        <v>44</v>
      </c>
      <c r="O5" s="23" t="s">
        <v>2</v>
      </c>
      <c r="P5" s="23" t="s">
        <v>4</v>
      </c>
      <c r="Q5" s="21" t="s">
        <v>5</v>
      </c>
      <c r="R5" s="12"/>
      <c r="S5" s="68" t="s">
        <v>3</v>
      </c>
      <c r="T5" s="68" t="s">
        <v>2</v>
      </c>
      <c r="U5" s="68" t="s">
        <v>4</v>
      </c>
      <c r="V5" s="68" t="s">
        <v>34</v>
      </c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x14ac:dyDescent="0.25">
      <c r="A6" s="12">
        <v>1</v>
      </c>
      <c r="B6" s="24" t="s">
        <v>14</v>
      </c>
      <c r="C6" s="24">
        <v>1</v>
      </c>
      <c r="D6" s="24" t="s">
        <v>11</v>
      </c>
      <c r="E6" s="24" t="s">
        <v>36</v>
      </c>
      <c r="F6" s="25">
        <v>0.5</v>
      </c>
      <c r="G6" s="26">
        <v>100000</v>
      </c>
      <c r="H6" s="26">
        <v>10000</v>
      </c>
      <c r="I6" s="26"/>
      <c r="J6" s="26">
        <v>75000</v>
      </c>
      <c r="K6" s="26">
        <v>3000</v>
      </c>
      <c r="L6" s="26">
        <v>1500</v>
      </c>
      <c r="M6" s="26">
        <f>(H6+I6)*$C$46</f>
        <v>1500</v>
      </c>
      <c r="N6" s="26">
        <v>100</v>
      </c>
      <c r="O6" s="26">
        <f>H6-K6-L6-M6-N6</f>
        <v>3900</v>
      </c>
      <c r="P6" s="26">
        <f>G6-J6</f>
        <v>25000</v>
      </c>
      <c r="Q6" s="24"/>
      <c r="R6" s="12"/>
      <c r="S6" s="59">
        <f>G6*F6</f>
        <v>50000</v>
      </c>
      <c r="T6" s="59">
        <f>O6*F6</f>
        <v>1950</v>
      </c>
      <c r="U6" s="59">
        <f>P6*F6</f>
        <v>12500</v>
      </c>
      <c r="V6" s="59">
        <f>J6*F6</f>
        <v>37500</v>
      </c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x14ac:dyDescent="0.25">
      <c r="A7" s="12">
        <f>A6+1</f>
        <v>2</v>
      </c>
      <c r="B7" s="24" t="s">
        <v>14</v>
      </c>
      <c r="C7" s="24">
        <v>2</v>
      </c>
      <c r="D7" s="24" t="s">
        <v>11</v>
      </c>
      <c r="E7" s="24" t="s">
        <v>37</v>
      </c>
      <c r="F7" s="25">
        <v>1</v>
      </c>
      <c r="G7" s="26">
        <v>500000</v>
      </c>
      <c r="H7" s="26">
        <v>50000</v>
      </c>
      <c r="I7" s="26">
        <v>2000</v>
      </c>
      <c r="J7" s="26">
        <v>375000</v>
      </c>
      <c r="K7" s="26">
        <v>15000</v>
      </c>
      <c r="L7" s="26">
        <v>7500</v>
      </c>
      <c r="M7" s="26">
        <f t="shared" ref="M7:M35" si="0">(H7+I7)*$C$46</f>
        <v>7800</v>
      </c>
      <c r="N7" s="26">
        <v>500</v>
      </c>
      <c r="O7" s="26">
        <f t="shared" ref="O7:O35" si="1">H7-K7-L7-M7-N7</f>
        <v>19200</v>
      </c>
      <c r="P7" s="26">
        <f t="shared" ref="P7:P35" si="2">G7-J7</f>
        <v>125000</v>
      </c>
      <c r="Q7" s="24"/>
      <c r="R7" s="12"/>
      <c r="S7" s="59">
        <f t="shared" ref="S7:S35" si="3">G7*F7</f>
        <v>500000</v>
      </c>
      <c r="T7" s="59">
        <f t="shared" ref="T7:T35" si="4">O7*F7</f>
        <v>19200</v>
      </c>
      <c r="U7" s="59">
        <f t="shared" ref="U7:U35" si="5">P7*F7</f>
        <v>125000</v>
      </c>
      <c r="V7" s="59">
        <f t="shared" ref="V7:V35" si="6">J7*F7</f>
        <v>375000</v>
      </c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x14ac:dyDescent="0.25">
      <c r="A8" s="12">
        <f t="shared" ref="A8:A35" si="7">A7+1</f>
        <v>3</v>
      </c>
      <c r="B8" s="24" t="s">
        <v>14</v>
      </c>
      <c r="C8" s="24">
        <v>3</v>
      </c>
      <c r="D8" s="24" t="s">
        <v>11</v>
      </c>
      <c r="E8" s="24" t="s">
        <v>38</v>
      </c>
      <c r="F8" s="25">
        <v>0.66</v>
      </c>
      <c r="G8" s="26">
        <v>1000000</v>
      </c>
      <c r="H8" s="26">
        <v>100000</v>
      </c>
      <c r="I8" s="26"/>
      <c r="J8" s="26">
        <v>600000</v>
      </c>
      <c r="K8" s="26">
        <v>18000</v>
      </c>
      <c r="L8" s="26">
        <v>16000</v>
      </c>
      <c r="M8" s="26">
        <f t="shared" si="0"/>
        <v>15000</v>
      </c>
      <c r="N8" s="26">
        <v>0</v>
      </c>
      <c r="O8" s="26">
        <f t="shared" si="1"/>
        <v>51000</v>
      </c>
      <c r="P8" s="26">
        <f t="shared" si="2"/>
        <v>400000</v>
      </c>
      <c r="Q8" s="24"/>
      <c r="R8" s="12"/>
      <c r="S8" s="59">
        <f t="shared" si="3"/>
        <v>660000</v>
      </c>
      <c r="T8" s="59">
        <f t="shared" si="4"/>
        <v>33660</v>
      </c>
      <c r="U8" s="59">
        <f t="shared" si="5"/>
        <v>264000</v>
      </c>
      <c r="V8" s="59">
        <f t="shared" si="6"/>
        <v>396000</v>
      </c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1:35" x14ac:dyDescent="0.25">
      <c r="A9" s="12">
        <f t="shared" si="7"/>
        <v>4</v>
      </c>
      <c r="B9" s="24"/>
      <c r="C9" s="24"/>
      <c r="D9" s="24"/>
      <c r="E9" s="24"/>
      <c r="F9" s="25"/>
      <c r="G9" s="26"/>
      <c r="H9" s="26"/>
      <c r="I9" s="26"/>
      <c r="J9" s="26"/>
      <c r="K9" s="26"/>
      <c r="L9" s="26"/>
      <c r="M9" s="26">
        <f t="shared" si="0"/>
        <v>0</v>
      </c>
      <c r="N9" s="26"/>
      <c r="O9" s="26">
        <f t="shared" si="1"/>
        <v>0</v>
      </c>
      <c r="P9" s="26">
        <f t="shared" si="2"/>
        <v>0</v>
      </c>
      <c r="Q9" s="24"/>
      <c r="R9" s="12"/>
      <c r="S9" s="59">
        <f t="shared" si="3"/>
        <v>0</v>
      </c>
      <c r="T9" s="59">
        <f t="shared" si="4"/>
        <v>0</v>
      </c>
      <c r="U9" s="59">
        <f t="shared" si="5"/>
        <v>0</v>
      </c>
      <c r="V9" s="59">
        <f t="shared" si="6"/>
        <v>0</v>
      </c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1:35" x14ac:dyDescent="0.25">
      <c r="A10" s="12">
        <f t="shared" si="7"/>
        <v>5</v>
      </c>
      <c r="B10" s="24"/>
      <c r="C10" s="24"/>
      <c r="D10" s="24"/>
      <c r="E10" s="24"/>
      <c r="F10" s="25"/>
      <c r="G10" s="26"/>
      <c r="H10" s="26"/>
      <c r="I10" s="26"/>
      <c r="J10" s="26"/>
      <c r="K10" s="26"/>
      <c r="L10" s="26"/>
      <c r="M10" s="26">
        <f t="shared" si="0"/>
        <v>0</v>
      </c>
      <c r="N10" s="26"/>
      <c r="O10" s="26">
        <f t="shared" si="1"/>
        <v>0</v>
      </c>
      <c r="P10" s="26">
        <f t="shared" si="2"/>
        <v>0</v>
      </c>
      <c r="Q10" s="24"/>
      <c r="R10" s="12"/>
      <c r="S10" s="59">
        <f t="shared" si="3"/>
        <v>0</v>
      </c>
      <c r="T10" s="59">
        <f t="shared" si="4"/>
        <v>0</v>
      </c>
      <c r="U10" s="59">
        <f t="shared" si="5"/>
        <v>0</v>
      </c>
      <c r="V10" s="59">
        <f t="shared" si="6"/>
        <v>0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5" x14ac:dyDescent="0.25">
      <c r="A11" s="12">
        <f t="shared" si="7"/>
        <v>6</v>
      </c>
      <c r="B11" s="24"/>
      <c r="C11" s="24"/>
      <c r="D11" s="24"/>
      <c r="E11" s="24"/>
      <c r="F11" s="25"/>
      <c r="G11" s="26"/>
      <c r="H11" s="26"/>
      <c r="I11" s="26"/>
      <c r="J11" s="26"/>
      <c r="K11" s="26"/>
      <c r="L11" s="26"/>
      <c r="M11" s="26">
        <f t="shared" si="0"/>
        <v>0</v>
      </c>
      <c r="N11" s="26"/>
      <c r="O11" s="26">
        <f t="shared" si="1"/>
        <v>0</v>
      </c>
      <c r="P11" s="26">
        <f t="shared" si="2"/>
        <v>0</v>
      </c>
      <c r="Q11" s="24"/>
      <c r="R11" s="12"/>
      <c r="S11" s="59">
        <f t="shared" si="3"/>
        <v>0</v>
      </c>
      <c r="T11" s="59">
        <f t="shared" si="4"/>
        <v>0</v>
      </c>
      <c r="U11" s="59">
        <f t="shared" si="5"/>
        <v>0</v>
      </c>
      <c r="V11" s="59">
        <f t="shared" si="6"/>
        <v>0</v>
      </c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1:35" x14ac:dyDescent="0.25">
      <c r="A12" s="12">
        <f t="shared" si="7"/>
        <v>7</v>
      </c>
      <c r="B12" s="24"/>
      <c r="C12" s="24"/>
      <c r="D12" s="24"/>
      <c r="E12" s="24"/>
      <c r="F12" s="25"/>
      <c r="G12" s="26"/>
      <c r="H12" s="26"/>
      <c r="I12" s="26"/>
      <c r="J12" s="26"/>
      <c r="K12" s="26"/>
      <c r="L12" s="26"/>
      <c r="M12" s="26">
        <f t="shared" si="0"/>
        <v>0</v>
      </c>
      <c r="N12" s="26"/>
      <c r="O12" s="26">
        <f t="shared" si="1"/>
        <v>0</v>
      </c>
      <c r="P12" s="26">
        <f t="shared" si="2"/>
        <v>0</v>
      </c>
      <c r="Q12" s="24"/>
      <c r="R12" s="12"/>
      <c r="S12" s="59">
        <f t="shared" si="3"/>
        <v>0</v>
      </c>
      <c r="T12" s="59">
        <f t="shared" si="4"/>
        <v>0</v>
      </c>
      <c r="U12" s="59">
        <f t="shared" si="5"/>
        <v>0</v>
      </c>
      <c r="V12" s="59">
        <f t="shared" si="6"/>
        <v>0</v>
      </c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</row>
    <row r="13" spans="1:35" x14ac:dyDescent="0.25">
      <c r="A13" s="12">
        <f t="shared" si="7"/>
        <v>8</v>
      </c>
      <c r="B13" s="24"/>
      <c r="C13" s="24"/>
      <c r="D13" s="24"/>
      <c r="E13" s="24"/>
      <c r="F13" s="25"/>
      <c r="G13" s="26"/>
      <c r="H13" s="26"/>
      <c r="I13" s="26"/>
      <c r="J13" s="26"/>
      <c r="K13" s="26"/>
      <c r="L13" s="26"/>
      <c r="M13" s="26">
        <f t="shared" si="0"/>
        <v>0</v>
      </c>
      <c r="N13" s="26"/>
      <c r="O13" s="26">
        <f t="shared" si="1"/>
        <v>0</v>
      </c>
      <c r="P13" s="26">
        <f t="shared" si="2"/>
        <v>0</v>
      </c>
      <c r="Q13" s="24"/>
      <c r="R13" s="12"/>
      <c r="S13" s="59">
        <f t="shared" si="3"/>
        <v>0</v>
      </c>
      <c r="T13" s="59">
        <f t="shared" si="4"/>
        <v>0</v>
      </c>
      <c r="U13" s="59">
        <f t="shared" si="5"/>
        <v>0</v>
      </c>
      <c r="V13" s="59">
        <f t="shared" si="6"/>
        <v>0</v>
      </c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x14ac:dyDescent="0.25">
      <c r="A14" s="12">
        <f t="shared" si="7"/>
        <v>9</v>
      </c>
      <c r="B14" s="24"/>
      <c r="C14" s="24"/>
      <c r="D14" s="24"/>
      <c r="E14" s="24"/>
      <c r="F14" s="25"/>
      <c r="G14" s="26"/>
      <c r="H14" s="26"/>
      <c r="I14" s="26"/>
      <c r="J14" s="26"/>
      <c r="K14" s="26"/>
      <c r="L14" s="26"/>
      <c r="M14" s="26">
        <f t="shared" si="0"/>
        <v>0</v>
      </c>
      <c r="N14" s="26"/>
      <c r="O14" s="26">
        <f t="shared" si="1"/>
        <v>0</v>
      </c>
      <c r="P14" s="26">
        <f t="shared" si="2"/>
        <v>0</v>
      </c>
      <c r="Q14" s="24"/>
      <c r="R14" s="12"/>
      <c r="S14" s="59">
        <f t="shared" si="3"/>
        <v>0</v>
      </c>
      <c r="T14" s="59">
        <f t="shared" si="4"/>
        <v>0</v>
      </c>
      <c r="U14" s="59">
        <f t="shared" si="5"/>
        <v>0</v>
      </c>
      <c r="V14" s="59">
        <f t="shared" si="6"/>
        <v>0</v>
      </c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x14ac:dyDescent="0.25">
      <c r="A15" s="12">
        <f t="shared" si="7"/>
        <v>10</v>
      </c>
      <c r="B15" s="24"/>
      <c r="C15" s="24"/>
      <c r="D15" s="24"/>
      <c r="E15" s="24"/>
      <c r="F15" s="25"/>
      <c r="G15" s="26"/>
      <c r="H15" s="26"/>
      <c r="I15" s="26"/>
      <c r="J15" s="26"/>
      <c r="K15" s="26"/>
      <c r="L15" s="26"/>
      <c r="M15" s="26">
        <f t="shared" si="0"/>
        <v>0</v>
      </c>
      <c r="N15" s="26"/>
      <c r="O15" s="26">
        <f t="shared" si="1"/>
        <v>0</v>
      </c>
      <c r="P15" s="26">
        <f t="shared" si="2"/>
        <v>0</v>
      </c>
      <c r="Q15" s="24"/>
      <c r="R15" s="12"/>
      <c r="S15" s="59">
        <f t="shared" si="3"/>
        <v>0</v>
      </c>
      <c r="T15" s="59">
        <f t="shared" si="4"/>
        <v>0</v>
      </c>
      <c r="U15" s="59">
        <f t="shared" si="5"/>
        <v>0</v>
      </c>
      <c r="V15" s="59">
        <f t="shared" si="6"/>
        <v>0</v>
      </c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x14ac:dyDescent="0.25">
      <c r="A16" s="12">
        <f t="shared" si="7"/>
        <v>11</v>
      </c>
      <c r="B16" s="24"/>
      <c r="C16" s="24"/>
      <c r="D16" s="24"/>
      <c r="E16" s="24"/>
      <c r="F16" s="25"/>
      <c r="G16" s="26"/>
      <c r="H16" s="26"/>
      <c r="I16" s="26"/>
      <c r="J16" s="26"/>
      <c r="K16" s="26"/>
      <c r="L16" s="26"/>
      <c r="M16" s="26">
        <f t="shared" si="0"/>
        <v>0</v>
      </c>
      <c r="N16" s="26"/>
      <c r="O16" s="26">
        <f t="shared" si="1"/>
        <v>0</v>
      </c>
      <c r="P16" s="26">
        <f t="shared" si="2"/>
        <v>0</v>
      </c>
      <c r="Q16" s="24"/>
      <c r="R16" s="12"/>
      <c r="S16" s="59">
        <f t="shared" si="3"/>
        <v>0</v>
      </c>
      <c r="T16" s="59">
        <f t="shared" si="4"/>
        <v>0</v>
      </c>
      <c r="U16" s="59">
        <f t="shared" si="5"/>
        <v>0</v>
      </c>
      <c r="V16" s="59">
        <f t="shared" si="6"/>
        <v>0</v>
      </c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5" x14ac:dyDescent="0.25">
      <c r="A17" s="12">
        <f t="shared" si="7"/>
        <v>12</v>
      </c>
      <c r="B17" s="24"/>
      <c r="C17" s="24"/>
      <c r="D17" s="24"/>
      <c r="E17" s="24"/>
      <c r="F17" s="25"/>
      <c r="G17" s="26"/>
      <c r="H17" s="26"/>
      <c r="I17" s="26"/>
      <c r="J17" s="26"/>
      <c r="K17" s="26"/>
      <c r="L17" s="26"/>
      <c r="M17" s="26">
        <f t="shared" si="0"/>
        <v>0</v>
      </c>
      <c r="N17" s="26"/>
      <c r="O17" s="26">
        <f t="shared" si="1"/>
        <v>0</v>
      </c>
      <c r="P17" s="26">
        <f t="shared" si="2"/>
        <v>0</v>
      </c>
      <c r="Q17" s="24"/>
      <c r="R17" s="12"/>
      <c r="S17" s="59">
        <f t="shared" si="3"/>
        <v>0</v>
      </c>
      <c r="T17" s="59">
        <f t="shared" si="4"/>
        <v>0</v>
      </c>
      <c r="U17" s="59">
        <f t="shared" si="5"/>
        <v>0</v>
      </c>
      <c r="V17" s="59">
        <f t="shared" si="6"/>
        <v>0</v>
      </c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5" x14ac:dyDescent="0.25">
      <c r="A18" s="12">
        <f t="shared" si="7"/>
        <v>13</v>
      </c>
      <c r="B18" s="24"/>
      <c r="C18" s="24"/>
      <c r="D18" s="24"/>
      <c r="E18" s="24"/>
      <c r="F18" s="25"/>
      <c r="G18" s="26"/>
      <c r="H18" s="26"/>
      <c r="I18" s="26"/>
      <c r="J18" s="26"/>
      <c r="K18" s="26"/>
      <c r="L18" s="26"/>
      <c r="M18" s="26">
        <f t="shared" si="0"/>
        <v>0</v>
      </c>
      <c r="N18" s="26"/>
      <c r="O18" s="26">
        <f t="shared" si="1"/>
        <v>0</v>
      </c>
      <c r="P18" s="26">
        <f t="shared" si="2"/>
        <v>0</v>
      </c>
      <c r="Q18" s="24"/>
      <c r="R18" s="12"/>
      <c r="S18" s="59">
        <f t="shared" si="3"/>
        <v>0</v>
      </c>
      <c r="T18" s="59">
        <f t="shared" si="4"/>
        <v>0</v>
      </c>
      <c r="U18" s="59">
        <f t="shared" si="5"/>
        <v>0</v>
      </c>
      <c r="V18" s="59">
        <f t="shared" si="6"/>
        <v>0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x14ac:dyDescent="0.25">
      <c r="A19" s="12">
        <f t="shared" si="7"/>
        <v>14</v>
      </c>
      <c r="B19" s="24"/>
      <c r="C19" s="24"/>
      <c r="D19" s="24"/>
      <c r="E19" s="24"/>
      <c r="F19" s="25"/>
      <c r="G19" s="26"/>
      <c r="H19" s="26"/>
      <c r="I19" s="26"/>
      <c r="J19" s="26"/>
      <c r="K19" s="26"/>
      <c r="L19" s="26"/>
      <c r="M19" s="26">
        <f t="shared" si="0"/>
        <v>0</v>
      </c>
      <c r="N19" s="26"/>
      <c r="O19" s="26">
        <f t="shared" si="1"/>
        <v>0</v>
      </c>
      <c r="P19" s="26">
        <f t="shared" si="2"/>
        <v>0</v>
      </c>
      <c r="Q19" s="24"/>
      <c r="R19" s="12"/>
      <c r="S19" s="59">
        <f t="shared" si="3"/>
        <v>0</v>
      </c>
      <c r="T19" s="59">
        <f t="shared" si="4"/>
        <v>0</v>
      </c>
      <c r="U19" s="59">
        <f t="shared" si="5"/>
        <v>0</v>
      </c>
      <c r="V19" s="59">
        <f t="shared" si="6"/>
        <v>0</v>
      </c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5" x14ac:dyDescent="0.25">
      <c r="A20" s="12">
        <f t="shared" si="7"/>
        <v>15</v>
      </c>
      <c r="B20" s="24"/>
      <c r="C20" s="24"/>
      <c r="D20" s="24"/>
      <c r="E20" s="24"/>
      <c r="F20" s="25"/>
      <c r="G20" s="26"/>
      <c r="H20" s="26"/>
      <c r="I20" s="26"/>
      <c r="J20" s="26"/>
      <c r="K20" s="26"/>
      <c r="L20" s="26"/>
      <c r="M20" s="26">
        <f t="shared" si="0"/>
        <v>0</v>
      </c>
      <c r="N20" s="26"/>
      <c r="O20" s="26">
        <f t="shared" si="1"/>
        <v>0</v>
      </c>
      <c r="P20" s="26">
        <f t="shared" si="2"/>
        <v>0</v>
      </c>
      <c r="Q20" s="24"/>
      <c r="R20" s="12"/>
      <c r="S20" s="59">
        <f t="shared" si="3"/>
        <v>0</v>
      </c>
      <c r="T20" s="59">
        <f t="shared" si="4"/>
        <v>0</v>
      </c>
      <c r="U20" s="59">
        <f t="shared" si="5"/>
        <v>0</v>
      </c>
      <c r="V20" s="59">
        <f t="shared" si="6"/>
        <v>0</v>
      </c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x14ac:dyDescent="0.25">
      <c r="A21" s="12">
        <f t="shared" si="7"/>
        <v>16</v>
      </c>
      <c r="B21" s="24"/>
      <c r="C21" s="24"/>
      <c r="D21" s="24"/>
      <c r="E21" s="24"/>
      <c r="F21" s="25"/>
      <c r="G21" s="26"/>
      <c r="H21" s="26"/>
      <c r="I21" s="26"/>
      <c r="J21" s="26"/>
      <c r="K21" s="26"/>
      <c r="L21" s="26"/>
      <c r="M21" s="26">
        <f t="shared" si="0"/>
        <v>0</v>
      </c>
      <c r="N21" s="26"/>
      <c r="O21" s="26">
        <f t="shared" si="1"/>
        <v>0</v>
      </c>
      <c r="P21" s="26">
        <f t="shared" si="2"/>
        <v>0</v>
      </c>
      <c r="Q21" s="24"/>
      <c r="R21" s="12"/>
      <c r="S21" s="59">
        <f t="shared" si="3"/>
        <v>0</v>
      </c>
      <c r="T21" s="59">
        <f t="shared" si="4"/>
        <v>0</v>
      </c>
      <c r="U21" s="59">
        <f t="shared" si="5"/>
        <v>0</v>
      </c>
      <c r="V21" s="59">
        <f t="shared" si="6"/>
        <v>0</v>
      </c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x14ac:dyDescent="0.25">
      <c r="A22" s="12">
        <f t="shared" si="7"/>
        <v>17</v>
      </c>
      <c r="B22" s="24"/>
      <c r="C22" s="24"/>
      <c r="D22" s="24"/>
      <c r="E22" s="24"/>
      <c r="F22" s="25"/>
      <c r="G22" s="26"/>
      <c r="H22" s="26"/>
      <c r="I22" s="26"/>
      <c r="J22" s="26"/>
      <c r="K22" s="26"/>
      <c r="L22" s="26"/>
      <c r="M22" s="26">
        <f t="shared" si="0"/>
        <v>0</v>
      </c>
      <c r="N22" s="26"/>
      <c r="O22" s="26">
        <f t="shared" si="1"/>
        <v>0</v>
      </c>
      <c r="P22" s="26">
        <f t="shared" si="2"/>
        <v>0</v>
      </c>
      <c r="Q22" s="24"/>
      <c r="R22" s="12"/>
      <c r="S22" s="59">
        <f t="shared" si="3"/>
        <v>0</v>
      </c>
      <c r="T22" s="59">
        <f t="shared" si="4"/>
        <v>0</v>
      </c>
      <c r="U22" s="59">
        <f t="shared" si="5"/>
        <v>0</v>
      </c>
      <c r="V22" s="59">
        <f t="shared" si="6"/>
        <v>0</v>
      </c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5" x14ac:dyDescent="0.25">
      <c r="A23" s="12">
        <f t="shared" si="7"/>
        <v>18</v>
      </c>
      <c r="B23" s="24"/>
      <c r="C23" s="24"/>
      <c r="D23" s="24"/>
      <c r="E23" s="24"/>
      <c r="F23" s="25"/>
      <c r="G23" s="26"/>
      <c r="H23" s="26"/>
      <c r="I23" s="26"/>
      <c r="J23" s="26"/>
      <c r="K23" s="26"/>
      <c r="L23" s="26"/>
      <c r="M23" s="26">
        <f t="shared" si="0"/>
        <v>0</v>
      </c>
      <c r="N23" s="26"/>
      <c r="O23" s="26">
        <f t="shared" si="1"/>
        <v>0</v>
      </c>
      <c r="P23" s="26">
        <f t="shared" si="2"/>
        <v>0</v>
      </c>
      <c r="Q23" s="24"/>
      <c r="R23" s="12"/>
      <c r="S23" s="59">
        <f t="shared" si="3"/>
        <v>0</v>
      </c>
      <c r="T23" s="59">
        <f t="shared" si="4"/>
        <v>0</v>
      </c>
      <c r="U23" s="59">
        <f t="shared" si="5"/>
        <v>0</v>
      </c>
      <c r="V23" s="59">
        <f t="shared" si="6"/>
        <v>0</v>
      </c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</row>
    <row r="24" spans="1:35" x14ac:dyDescent="0.25">
      <c r="A24" s="12">
        <f t="shared" si="7"/>
        <v>19</v>
      </c>
      <c r="B24" s="24"/>
      <c r="C24" s="24"/>
      <c r="D24" s="24"/>
      <c r="E24" s="24"/>
      <c r="F24" s="25"/>
      <c r="G24" s="26"/>
      <c r="H24" s="26"/>
      <c r="I24" s="26"/>
      <c r="J24" s="26"/>
      <c r="K24" s="26"/>
      <c r="L24" s="26"/>
      <c r="M24" s="26">
        <f t="shared" si="0"/>
        <v>0</v>
      </c>
      <c r="N24" s="26"/>
      <c r="O24" s="26">
        <f t="shared" si="1"/>
        <v>0</v>
      </c>
      <c r="P24" s="26">
        <f t="shared" si="2"/>
        <v>0</v>
      </c>
      <c r="Q24" s="24"/>
      <c r="R24" s="12"/>
      <c r="S24" s="59">
        <f t="shared" si="3"/>
        <v>0</v>
      </c>
      <c r="T24" s="59">
        <f t="shared" si="4"/>
        <v>0</v>
      </c>
      <c r="U24" s="59">
        <f t="shared" si="5"/>
        <v>0</v>
      </c>
      <c r="V24" s="59">
        <f t="shared" si="6"/>
        <v>0</v>
      </c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</row>
    <row r="25" spans="1:35" x14ac:dyDescent="0.25">
      <c r="A25" s="12">
        <f t="shared" si="7"/>
        <v>20</v>
      </c>
      <c r="B25" s="24"/>
      <c r="C25" s="24"/>
      <c r="D25" s="24"/>
      <c r="E25" s="24"/>
      <c r="F25" s="25"/>
      <c r="G25" s="26"/>
      <c r="H25" s="26"/>
      <c r="I25" s="26"/>
      <c r="J25" s="26"/>
      <c r="K25" s="26"/>
      <c r="L25" s="26"/>
      <c r="M25" s="26">
        <f t="shared" si="0"/>
        <v>0</v>
      </c>
      <c r="N25" s="26"/>
      <c r="O25" s="26">
        <f t="shared" si="1"/>
        <v>0</v>
      </c>
      <c r="P25" s="26">
        <f t="shared" si="2"/>
        <v>0</v>
      </c>
      <c r="Q25" s="24"/>
      <c r="R25" s="12"/>
      <c r="S25" s="59">
        <f t="shared" si="3"/>
        <v>0</v>
      </c>
      <c r="T25" s="59">
        <f t="shared" si="4"/>
        <v>0</v>
      </c>
      <c r="U25" s="59">
        <f t="shared" si="5"/>
        <v>0</v>
      </c>
      <c r="V25" s="59">
        <f t="shared" si="6"/>
        <v>0</v>
      </c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1:35" x14ac:dyDescent="0.25">
      <c r="A26" s="12">
        <f t="shared" si="7"/>
        <v>21</v>
      </c>
      <c r="B26" s="24"/>
      <c r="C26" s="24"/>
      <c r="D26" s="24"/>
      <c r="E26" s="24"/>
      <c r="F26" s="25"/>
      <c r="G26" s="26"/>
      <c r="H26" s="26"/>
      <c r="I26" s="26"/>
      <c r="J26" s="26"/>
      <c r="K26" s="26"/>
      <c r="L26" s="26"/>
      <c r="M26" s="26">
        <f t="shared" si="0"/>
        <v>0</v>
      </c>
      <c r="N26" s="26"/>
      <c r="O26" s="26">
        <f t="shared" si="1"/>
        <v>0</v>
      </c>
      <c r="P26" s="26">
        <f t="shared" si="2"/>
        <v>0</v>
      </c>
      <c r="Q26" s="24"/>
      <c r="R26" s="12"/>
      <c r="S26" s="59">
        <f t="shared" si="3"/>
        <v>0</v>
      </c>
      <c r="T26" s="59">
        <f t="shared" si="4"/>
        <v>0</v>
      </c>
      <c r="U26" s="59">
        <f t="shared" si="5"/>
        <v>0</v>
      </c>
      <c r="V26" s="59">
        <f t="shared" si="6"/>
        <v>0</v>
      </c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x14ac:dyDescent="0.25">
      <c r="A27" s="12">
        <f t="shared" si="7"/>
        <v>22</v>
      </c>
      <c r="B27" s="24"/>
      <c r="C27" s="24"/>
      <c r="D27" s="24"/>
      <c r="E27" s="24"/>
      <c r="F27" s="25"/>
      <c r="G27" s="26"/>
      <c r="H27" s="26"/>
      <c r="I27" s="26"/>
      <c r="J27" s="26"/>
      <c r="K27" s="26"/>
      <c r="L27" s="26"/>
      <c r="M27" s="26">
        <f t="shared" si="0"/>
        <v>0</v>
      </c>
      <c r="N27" s="26"/>
      <c r="O27" s="26">
        <f t="shared" si="1"/>
        <v>0</v>
      </c>
      <c r="P27" s="26">
        <f t="shared" si="2"/>
        <v>0</v>
      </c>
      <c r="Q27" s="24"/>
      <c r="R27" s="12"/>
      <c r="S27" s="59">
        <f t="shared" si="3"/>
        <v>0</v>
      </c>
      <c r="T27" s="59">
        <f t="shared" si="4"/>
        <v>0</v>
      </c>
      <c r="U27" s="59">
        <f t="shared" si="5"/>
        <v>0</v>
      </c>
      <c r="V27" s="59">
        <f t="shared" si="6"/>
        <v>0</v>
      </c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</row>
    <row r="28" spans="1:35" x14ac:dyDescent="0.25">
      <c r="A28" s="12">
        <f t="shared" si="7"/>
        <v>23</v>
      </c>
      <c r="B28" s="24"/>
      <c r="C28" s="24"/>
      <c r="D28" s="24"/>
      <c r="E28" s="24"/>
      <c r="F28" s="25"/>
      <c r="G28" s="26"/>
      <c r="H28" s="26"/>
      <c r="I28" s="26"/>
      <c r="J28" s="26"/>
      <c r="K28" s="26"/>
      <c r="L28" s="26"/>
      <c r="M28" s="26">
        <f t="shared" si="0"/>
        <v>0</v>
      </c>
      <c r="N28" s="26"/>
      <c r="O28" s="26">
        <f t="shared" si="1"/>
        <v>0</v>
      </c>
      <c r="P28" s="26">
        <f t="shared" si="2"/>
        <v>0</v>
      </c>
      <c r="Q28" s="24"/>
      <c r="R28" s="12"/>
      <c r="S28" s="59">
        <f t="shared" si="3"/>
        <v>0</v>
      </c>
      <c r="T28" s="59">
        <f t="shared" si="4"/>
        <v>0</v>
      </c>
      <c r="U28" s="59">
        <f t="shared" si="5"/>
        <v>0</v>
      </c>
      <c r="V28" s="59">
        <f t="shared" si="6"/>
        <v>0</v>
      </c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1:35" x14ac:dyDescent="0.25">
      <c r="A29" s="12">
        <f t="shared" si="7"/>
        <v>24</v>
      </c>
      <c r="B29" s="24"/>
      <c r="C29" s="24"/>
      <c r="D29" s="24"/>
      <c r="E29" s="24"/>
      <c r="F29" s="25"/>
      <c r="G29" s="26"/>
      <c r="H29" s="26"/>
      <c r="I29" s="26"/>
      <c r="J29" s="26"/>
      <c r="K29" s="26"/>
      <c r="L29" s="26"/>
      <c r="M29" s="26">
        <f t="shared" si="0"/>
        <v>0</v>
      </c>
      <c r="N29" s="26"/>
      <c r="O29" s="26">
        <f t="shared" si="1"/>
        <v>0</v>
      </c>
      <c r="P29" s="26">
        <f t="shared" si="2"/>
        <v>0</v>
      </c>
      <c r="Q29" s="24"/>
      <c r="R29" s="12"/>
      <c r="S29" s="59">
        <f t="shared" si="3"/>
        <v>0</v>
      </c>
      <c r="T29" s="59">
        <f t="shared" si="4"/>
        <v>0</v>
      </c>
      <c r="U29" s="59">
        <f t="shared" si="5"/>
        <v>0</v>
      </c>
      <c r="V29" s="59">
        <f t="shared" si="6"/>
        <v>0</v>
      </c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</row>
    <row r="30" spans="1:35" x14ac:dyDescent="0.25">
      <c r="A30" s="12">
        <f t="shared" si="7"/>
        <v>25</v>
      </c>
      <c r="B30" s="24"/>
      <c r="C30" s="24"/>
      <c r="D30" s="24"/>
      <c r="E30" s="24"/>
      <c r="F30" s="25"/>
      <c r="G30" s="26"/>
      <c r="H30" s="26"/>
      <c r="I30" s="26"/>
      <c r="J30" s="26"/>
      <c r="K30" s="26"/>
      <c r="L30" s="26"/>
      <c r="M30" s="26">
        <f t="shared" si="0"/>
        <v>0</v>
      </c>
      <c r="N30" s="26"/>
      <c r="O30" s="26">
        <f t="shared" si="1"/>
        <v>0</v>
      </c>
      <c r="P30" s="26">
        <f t="shared" si="2"/>
        <v>0</v>
      </c>
      <c r="Q30" s="24"/>
      <c r="R30" s="12"/>
      <c r="S30" s="59">
        <f t="shared" si="3"/>
        <v>0</v>
      </c>
      <c r="T30" s="59">
        <f t="shared" si="4"/>
        <v>0</v>
      </c>
      <c r="U30" s="59">
        <f t="shared" si="5"/>
        <v>0</v>
      </c>
      <c r="V30" s="59">
        <f t="shared" si="6"/>
        <v>0</v>
      </c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5" x14ac:dyDescent="0.25">
      <c r="A31" s="12">
        <f t="shared" si="7"/>
        <v>26</v>
      </c>
      <c r="B31" s="24"/>
      <c r="C31" s="24"/>
      <c r="D31" s="24"/>
      <c r="E31" s="24"/>
      <c r="F31" s="25"/>
      <c r="G31" s="26"/>
      <c r="H31" s="26"/>
      <c r="I31" s="26"/>
      <c r="J31" s="26"/>
      <c r="K31" s="26"/>
      <c r="L31" s="26"/>
      <c r="M31" s="26">
        <f t="shared" si="0"/>
        <v>0</v>
      </c>
      <c r="N31" s="26"/>
      <c r="O31" s="26">
        <f t="shared" si="1"/>
        <v>0</v>
      </c>
      <c r="P31" s="26">
        <f t="shared" si="2"/>
        <v>0</v>
      </c>
      <c r="Q31" s="24"/>
      <c r="R31" s="12"/>
      <c r="S31" s="59">
        <f t="shared" si="3"/>
        <v>0</v>
      </c>
      <c r="T31" s="59">
        <f t="shared" si="4"/>
        <v>0</v>
      </c>
      <c r="U31" s="59">
        <f t="shared" si="5"/>
        <v>0</v>
      </c>
      <c r="V31" s="59">
        <f t="shared" si="6"/>
        <v>0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</row>
    <row r="32" spans="1:35" x14ac:dyDescent="0.25">
      <c r="A32" s="12">
        <f t="shared" si="7"/>
        <v>27</v>
      </c>
      <c r="B32" s="24"/>
      <c r="C32" s="24"/>
      <c r="D32" s="24"/>
      <c r="E32" s="24"/>
      <c r="F32" s="25"/>
      <c r="G32" s="26"/>
      <c r="H32" s="26"/>
      <c r="I32" s="26"/>
      <c r="J32" s="26"/>
      <c r="K32" s="26"/>
      <c r="L32" s="26"/>
      <c r="M32" s="26">
        <f t="shared" si="0"/>
        <v>0</v>
      </c>
      <c r="N32" s="26"/>
      <c r="O32" s="26">
        <f t="shared" si="1"/>
        <v>0</v>
      </c>
      <c r="P32" s="26">
        <f t="shared" si="2"/>
        <v>0</v>
      </c>
      <c r="Q32" s="24"/>
      <c r="R32" s="12"/>
      <c r="S32" s="59">
        <f t="shared" si="3"/>
        <v>0</v>
      </c>
      <c r="T32" s="59">
        <f t="shared" si="4"/>
        <v>0</v>
      </c>
      <c r="U32" s="59">
        <f t="shared" si="5"/>
        <v>0</v>
      </c>
      <c r="V32" s="59">
        <f t="shared" si="6"/>
        <v>0</v>
      </c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</row>
    <row r="33" spans="1:35" x14ac:dyDescent="0.25">
      <c r="A33" s="12">
        <f t="shared" si="7"/>
        <v>28</v>
      </c>
      <c r="B33" s="24"/>
      <c r="C33" s="24"/>
      <c r="D33" s="24"/>
      <c r="E33" s="24"/>
      <c r="F33" s="25"/>
      <c r="G33" s="26"/>
      <c r="H33" s="26"/>
      <c r="I33" s="26"/>
      <c r="J33" s="26"/>
      <c r="K33" s="26"/>
      <c r="L33" s="26"/>
      <c r="M33" s="26">
        <f t="shared" si="0"/>
        <v>0</v>
      </c>
      <c r="N33" s="26"/>
      <c r="O33" s="26">
        <f t="shared" si="1"/>
        <v>0</v>
      </c>
      <c r="P33" s="26">
        <f t="shared" si="2"/>
        <v>0</v>
      </c>
      <c r="Q33" s="24"/>
      <c r="R33" s="12"/>
      <c r="S33" s="59">
        <f t="shared" si="3"/>
        <v>0</v>
      </c>
      <c r="T33" s="59">
        <f t="shared" si="4"/>
        <v>0</v>
      </c>
      <c r="U33" s="59">
        <f t="shared" si="5"/>
        <v>0</v>
      </c>
      <c r="V33" s="59">
        <f t="shared" si="6"/>
        <v>0</v>
      </c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</row>
    <row r="34" spans="1:35" x14ac:dyDescent="0.25">
      <c r="A34" s="12">
        <f t="shared" si="7"/>
        <v>29</v>
      </c>
      <c r="B34" s="24"/>
      <c r="C34" s="24"/>
      <c r="D34" s="24"/>
      <c r="E34" s="24"/>
      <c r="F34" s="25"/>
      <c r="G34" s="26"/>
      <c r="H34" s="26"/>
      <c r="I34" s="26"/>
      <c r="J34" s="26"/>
      <c r="K34" s="26"/>
      <c r="L34" s="26"/>
      <c r="M34" s="26">
        <f t="shared" si="0"/>
        <v>0</v>
      </c>
      <c r="N34" s="26"/>
      <c r="O34" s="26">
        <f t="shared" si="1"/>
        <v>0</v>
      </c>
      <c r="P34" s="26">
        <f t="shared" si="2"/>
        <v>0</v>
      </c>
      <c r="Q34" s="24"/>
      <c r="R34" s="12"/>
      <c r="S34" s="59">
        <f t="shared" si="3"/>
        <v>0</v>
      </c>
      <c r="T34" s="59">
        <f t="shared" si="4"/>
        <v>0</v>
      </c>
      <c r="U34" s="59">
        <f t="shared" si="5"/>
        <v>0</v>
      </c>
      <c r="V34" s="59">
        <f t="shared" si="6"/>
        <v>0</v>
      </c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</row>
    <row r="35" spans="1:35" ht="15.75" thickBot="1" x14ac:dyDescent="0.3">
      <c r="A35" s="12">
        <f t="shared" si="7"/>
        <v>30</v>
      </c>
      <c r="B35" s="27"/>
      <c r="C35" s="27"/>
      <c r="D35" s="27"/>
      <c r="E35" s="27"/>
      <c r="F35" s="28"/>
      <c r="G35" s="29"/>
      <c r="H35" s="29"/>
      <c r="I35" s="29"/>
      <c r="J35" s="29"/>
      <c r="K35" s="29"/>
      <c r="L35" s="29"/>
      <c r="M35" s="26">
        <f t="shared" si="0"/>
        <v>0</v>
      </c>
      <c r="N35" s="29"/>
      <c r="O35" s="26">
        <f t="shared" si="1"/>
        <v>0</v>
      </c>
      <c r="P35" s="26">
        <f t="shared" si="2"/>
        <v>0</v>
      </c>
      <c r="Q35" s="24"/>
      <c r="R35" s="12"/>
      <c r="S35" s="60">
        <f t="shared" si="3"/>
        <v>0</v>
      </c>
      <c r="T35" s="60">
        <f t="shared" si="4"/>
        <v>0</v>
      </c>
      <c r="U35" s="60">
        <f t="shared" si="5"/>
        <v>0</v>
      </c>
      <c r="V35" s="64">
        <f t="shared" si="6"/>
        <v>0</v>
      </c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</row>
    <row r="36" spans="1:35" ht="15.75" thickBot="1" x14ac:dyDescent="0.3">
      <c r="A36" s="12"/>
      <c r="B36" s="7" t="s">
        <v>17</v>
      </c>
      <c r="C36" s="7"/>
      <c r="D36" s="7"/>
      <c r="E36" s="8"/>
      <c r="F36" s="9"/>
      <c r="G36" s="9">
        <f>SUM(G6:G35)</f>
        <v>1600000</v>
      </c>
      <c r="H36" s="9">
        <f t="shared" ref="H36:P36" si="8">SUM(H6:H35)</f>
        <v>160000</v>
      </c>
      <c r="I36" s="9">
        <f t="shared" si="8"/>
        <v>2000</v>
      </c>
      <c r="J36" s="9">
        <f t="shared" si="8"/>
        <v>1050000</v>
      </c>
      <c r="K36" s="9">
        <f t="shared" si="8"/>
        <v>36000</v>
      </c>
      <c r="L36" s="9">
        <f t="shared" si="8"/>
        <v>25000</v>
      </c>
      <c r="M36" s="9">
        <f t="shared" si="8"/>
        <v>24300</v>
      </c>
      <c r="N36" s="9">
        <f t="shared" si="8"/>
        <v>600</v>
      </c>
      <c r="O36" s="9">
        <f t="shared" si="8"/>
        <v>74100</v>
      </c>
      <c r="P36" s="9">
        <f t="shared" si="8"/>
        <v>550000</v>
      </c>
      <c r="Q36" s="12"/>
      <c r="R36" s="12"/>
      <c r="S36" s="61">
        <f>SUM(S6:S35)</f>
        <v>1210000</v>
      </c>
      <c r="T36" s="62">
        <f>SUM(T6:T35)</f>
        <v>54810</v>
      </c>
      <c r="U36" s="63">
        <f>SUM(U6:U35)</f>
        <v>401500</v>
      </c>
      <c r="V36" s="62">
        <f>SUM(V6:V35)</f>
        <v>808500</v>
      </c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x14ac:dyDescent="0.25">
      <c r="A37" s="12"/>
      <c r="B37" s="12"/>
      <c r="C37" s="12"/>
      <c r="D37" s="12"/>
      <c r="E37" s="17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5" x14ac:dyDescent="0.25">
      <c r="A38" s="12"/>
      <c r="B38" s="12"/>
      <c r="C38" s="12"/>
      <c r="D38" s="12"/>
      <c r="E38" s="17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5" x14ac:dyDescent="0.25">
      <c r="A39" s="12"/>
      <c r="B39" s="34" t="s">
        <v>32</v>
      </c>
      <c r="C39" s="35"/>
      <c r="D39" s="40"/>
      <c r="E39" s="41"/>
      <c r="F39" s="41"/>
      <c r="G39" s="41">
        <f>$G$36</f>
        <v>1600000</v>
      </c>
      <c r="H39" s="42"/>
      <c r="I39" s="16"/>
      <c r="J39" s="16"/>
      <c r="K39" s="16"/>
      <c r="L39" s="16"/>
      <c r="M39" s="16"/>
      <c r="N39" s="16"/>
      <c r="O39" s="16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5" x14ac:dyDescent="0.25">
      <c r="A40" s="12"/>
      <c r="B40" s="36" t="s">
        <v>18</v>
      </c>
      <c r="C40" s="37"/>
      <c r="D40" s="43"/>
      <c r="E40" s="44"/>
      <c r="F40" s="44"/>
      <c r="G40" s="45">
        <f>$J$36</f>
        <v>1050000</v>
      </c>
      <c r="H40" s="46"/>
      <c r="I40" s="16"/>
      <c r="J40" s="16"/>
      <c r="K40" s="16"/>
      <c r="L40" s="16"/>
      <c r="M40" s="16"/>
      <c r="N40" s="16"/>
      <c r="O40" s="16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pans="1:35" x14ac:dyDescent="0.25">
      <c r="A41" s="12"/>
      <c r="B41" s="38" t="s">
        <v>19</v>
      </c>
      <c r="C41" s="39"/>
      <c r="D41" s="43"/>
      <c r="E41" s="47"/>
      <c r="F41" s="33"/>
      <c r="G41" s="33">
        <f>G39-G40</f>
        <v>550000</v>
      </c>
      <c r="H41" s="46"/>
      <c r="I41" s="16"/>
      <c r="J41" s="16"/>
      <c r="K41" s="16"/>
      <c r="L41" s="16"/>
      <c r="M41" s="16"/>
      <c r="N41" s="16"/>
      <c r="O41" s="16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1:35" x14ac:dyDescent="0.25">
      <c r="A42" s="12"/>
      <c r="B42" s="30"/>
      <c r="C42" s="30"/>
      <c r="D42" s="30"/>
      <c r="E42" s="31"/>
      <c r="F42" s="32"/>
      <c r="G42" s="32"/>
      <c r="H42" s="32"/>
      <c r="I42" s="33"/>
      <c r="J42" s="16"/>
      <c r="K42" s="16"/>
      <c r="L42" s="16"/>
      <c r="M42" s="16"/>
      <c r="N42" s="16"/>
      <c r="O42" s="16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1:35" x14ac:dyDescent="0.25">
      <c r="A43" s="12"/>
      <c r="B43" s="36" t="s">
        <v>20</v>
      </c>
      <c r="C43" s="19"/>
      <c r="D43" s="43"/>
      <c r="E43" s="48"/>
      <c r="F43" s="33">
        <f>H36</f>
        <v>160000</v>
      </c>
      <c r="G43" s="33"/>
      <c r="H43" s="46"/>
      <c r="I43" s="16"/>
      <c r="J43" s="16"/>
      <c r="K43" s="16"/>
      <c r="L43" s="16"/>
      <c r="M43" s="16"/>
      <c r="N43" s="16"/>
      <c r="O43" s="16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pans="1:35" x14ac:dyDescent="0.25">
      <c r="A44" s="12"/>
      <c r="B44" s="36" t="s">
        <v>25</v>
      </c>
      <c r="C44" s="55"/>
      <c r="D44" s="43"/>
      <c r="E44" s="48"/>
      <c r="F44" s="49">
        <f>I36</f>
        <v>2000</v>
      </c>
      <c r="G44" s="33"/>
      <c r="H44" s="46"/>
      <c r="I44" s="16"/>
      <c r="J44" s="16"/>
      <c r="K44" s="16"/>
      <c r="L44" s="16"/>
      <c r="M44" s="16"/>
      <c r="N44" s="16"/>
      <c r="O44" s="16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5" x14ac:dyDescent="0.25">
      <c r="A45" s="12"/>
      <c r="B45" s="36" t="s">
        <v>26</v>
      </c>
      <c r="C45" s="55"/>
      <c r="D45" s="43"/>
      <c r="E45" s="48"/>
      <c r="F45" s="33"/>
      <c r="G45" s="33">
        <f>F43+F44</f>
        <v>162000</v>
      </c>
      <c r="H45" s="46"/>
      <c r="I45" s="16"/>
      <c r="J45" s="16"/>
      <c r="K45" s="16"/>
      <c r="L45" s="16"/>
      <c r="M45" s="16"/>
      <c r="N45" s="16"/>
      <c r="O45" s="16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5" x14ac:dyDescent="0.25">
      <c r="A46" s="12"/>
      <c r="B46" s="36" t="s">
        <v>21</v>
      </c>
      <c r="C46" s="56">
        <v>0.15</v>
      </c>
      <c r="D46" s="43"/>
      <c r="E46" s="48"/>
      <c r="F46" s="33"/>
      <c r="G46" s="33">
        <f>M36</f>
        <v>24300</v>
      </c>
      <c r="H46" s="46" t="s">
        <v>27</v>
      </c>
      <c r="I46" s="16"/>
      <c r="J46" s="16"/>
      <c r="K46" s="16"/>
      <c r="L46" s="16"/>
      <c r="M46" s="16"/>
      <c r="N46" s="16"/>
      <c r="O46" s="16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5" x14ac:dyDescent="0.25">
      <c r="A47" s="12"/>
      <c r="B47" s="36" t="s">
        <v>22</v>
      </c>
      <c r="C47" s="55"/>
      <c r="D47" s="43"/>
      <c r="E47" s="48"/>
      <c r="F47" s="48"/>
      <c r="G47" s="48">
        <f>N36</f>
        <v>600</v>
      </c>
      <c r="H47" s="46" t="s">
        <v>27</v>
      </c>
      <c r="I47" s="16"/>
      <c r="J47" s="16"/>
      <c r="K47" s="16"/>
      <c r="L47" s="16"/>
      <c r="M47" s="16"/>
      <c r="N47" s="16"/>
      <c r="O47" s="16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5" x14ac:dyDescent="0.25">
      <c r="A48" s="12"/>
      <c r="B48" s="36" t="s">
        <v>23</v>
      </c>
      <c r="C48" s="55"/>
      <c r="D48" s="43"/>
      <c r="E48" s="48"/>
      <c r="F48" s="33"/>
      <c r="G48" s="33">
        <f>K36</f>
        <v>36000</v>
      </c>
      <c r="H48" s="46" t="s">
        <v>27</v>
      </c>
      <c r="I48" s="16"/>
      <c r="J48" s="16"/>
      <c r="K48" s="16"/>
      <c r="L48" s="16"/>
      <c r="M48" s="16"/>
      <c r="N48" s="16"/>
      <c r="O48" s="16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x14ac:dyDescent="0.25">
      <c r="A49" s="12"/>
      <c r="B49" s="36" t="s">
        <v>24</v>
      </c>
      <c r="C49" s="55"/>
      <c r="D49" s="43"/>
      <c r="E49" s="48"/>
      <c r="F49" s="33"/>
      <c r="G49" s="49">
        <f>L36</f>
        <v>25000</v>
      </c>
      <c r="H49" s="46" t="s">
        <v>27</v>
      </c>
      <c r="I49" s="16"/>
      <c r="J49" s="16"/>
      <c r="K49" s="16"/>
      <c r="L49" s="16"/>
      <c r="M49" s="16"/>
      <c r="N49" s="16"/>
      <c r="O49" s="16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x14ac:dyDescent="0.25">
      <c r="A50" s="12"/>
      <c r="B50" s="36" t="s">
        <v>28</v>
      </c>
      <c r="C50" s="55"/>
      <c r="D50" s="43"/>
      <c r="E50" s="48"/>
      <c r="F50" s="33"/>
      <c r="G50" s="33">
        <f>G45-G46-G47-G48-G49</f>
        <v>76100</v>
      </c>
      <c r="H50" s="46"/>
      <c r="I50" s="16"/>
      <c r="J50" s="16"/>
      <c r="K50" s="16"/>
      <c r="L50" s="16"/>
      <c r="M50" s="16"/>
      <c r="N50" s="16"/>
      <c r="O50" s="16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x14ac:dyDescent="0.25">
      <c r="A51" s="12"/>
      <c r="B51" s="36" t="s">
        <v>29</v>
      </c>
      <c r="C51" s="55"/>
      <c r="D51" s="43"/>
      <c r="E51" s="47"/>
      <c r="F51" s="33"/>
      <c r="G51" s="33">
        <f>F43-G46-G47-G48-G49</f>
        <v>74100</v>
      </c>
      <c r="H51" s="46"/>
      <c r="I51" s="16"/>
      <c r="J51" s="16"/>
      <c r="K51" s="16"/>
      <c r="L51" s="16"/>
      <c r="M51" s="16"/>
      <c r="N51" s="16"/>
      <c r="O51" s="16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x14ac:dyDescent="0.25">
      <c r="A52" s="12"/>
      <c r="B52" s="36"/>
      <c r="C52" s="56"/>
      <c r="D52" s="43"/>
      <c r="E52" s="47"/>
      <c r="F52" s="33"/>
      <c r="G52" s="33"/>
      <c r="H52" s="46"/>
      <c r="I52" s="16"/>
      <c r="J52" s="16"/>
      <c r="K52" s="16"/>
      <c r="L52" s="16"/>
      <c r="M52" s="16"/>
      <c r="N52" s="16"/>
      <c r="O52" s="16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x14ac:dyDescent="0.25">
      <c r="A53" s="12"/>
      <c r="B53" s="36" t="s">
        <v>31</v>
      </c>
      <c r="C53" s="56">
        <v>0.05</v>
      </c>
      <c r="D53" s="43"/>
      <c r="E53" s="47"/>
      <c r="F53" s="33"/>
      <c r="G53" s="50">
        <f>(F43-$G$46)/(C$53*$G$40)</f>
        <v>2.5847619047619048</v>
      </c>
      <c r="H53" s="46"/>
      <c r="I53" s="16"/>
      <c r="J53" s="16"/>
      <c r="K53" s="16"/>
      <c r="L53" s="16"/>
      <c r="M53" s="16"/>
      <c r="N53" s="16"/>
      <c r="O53" s="16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x14ac:dyDescent="0.25">
      <c r="A54" s="12"/>
      <c r="B54" s="38" t="s">
        <v>30</v>
      </c>
      <c r="C54" s="57">
        <v>0.05</v>
      </c>
      <c r="D54" s="51"/>
      <c r="E54" s="52"/>
      <c r="F54" s="49"/>
      <c r="G54" s="53">
        <f>(G45-$G$46)/(C$53*$G$40)</f>
        <v>2.6228571428571428</v>
      </c>
      <c r="H54" s="54"/>
      <c r="I54" s="16"/>
      <c r="J54" s="16"/>
      <c r="K54" s="16"/>
      <c r="L54" s="16"/>
      <c r="M54" s="16"/>
      <c r="N54" s="16"/>
      <c r="O54" s="16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x14ac:dyDescent="0.25">
      <c r="A55" s="12"/>
      <c r="B55" s="12"/>
      <c r="C55" s="12"/>
      <c r="D55" s="12"/>
      <c r="E55" s="17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x14ac:dyDescent="0.25">
      <c r="A56" s="12"/>
      <c r="B56" s="12"/>
      <c r="C56" s="12"/>
      <c r="D56" s="12"/>
      <c r="E56" s="17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x14ac:dyDescent="0.25">
      <c r="A57" s="12"/>
      <c r="B57" s="12"/>
      <c r="C57" s="12"/>
      <c r="D57" s="12"/>
      <c r="E57" s="17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x14ac:dyDescent="0.25">
      <c r="A58" s="12"/>
      <c r="B58" s="12"/>
      <c r="C58" s="12"/>
      <c r="D58" s="12"/>
      <c r="E58" s="17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x14ac:dyDescent="0.25">
      <c r="A59" s="12"/>
      <c r="B59" s="12"/>
      <c r="C59" s="12"/>
      <c r="D59" s="12"/>
      <c r="E59" s="17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x14ac:dyDescent="0.25">
      <c r="A60" s="12"/>
      <c r="B60" s="12"/>
      <c r="C60" s="12"/>
      <c r="D60" s="12"/>
      <c r="E60" s="17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x14ac:dyDescent="0.25">
      <c r="A61" s="12"/>
      <c r="B61" s="12"/>
      <c r="C61" s="12"/>
      <c r="D61" s="12"/>
      <c r="E61" s="17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x14ac:dyDescent="0.25">
      <c r="A62" s="12"/>
      <c r="B62" s="12"/>
      <c r="C62" s="12"/>
      <c r="D62" s="12"/>
      <c r="E62" s="17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x14ac:dyDescent="0.25">
      <c r="A63" s="12"/>
      <c r="B63" s="12"/>
      <c r="C63" s="12"/>
      <c r="D63" s="12"/>
      <c r="E63" s="17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x14ac:dyDescent="0.25">
      <c r="A64" s="12"/>
      <c r="B64" s="12"/>
      <c r="C64" s="12"/>
      <c r="D64" s="12"/>
      <c r="E64" s="17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x14ac:dyDescent="0.25">
      <c r="A65" s="12"/>
      <c r="B65" s="12"/>
      <c r="C65" s="12"/>
      <c r="D65" s="12"/>
      <c r="E65" s="17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x14ac:dyDescent="0.25"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x14ac:dyDescent="0.25"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</sheetData>
  <pageMargins left="0.11811023622047245" right="0.11811023622047245" top="0.74803149606299213" bottom="0.11811023622047245" header="0.31496062992125984" footer="0.31496062992125984"/>
  <pageSetup paperSize="9" scale="54" orientation="landscape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34745A18FF5149BE105237171A7B7C" ma:contentTypeVersion="2" ma:contentTypeDescription="Een nieuw document maken." ma:contentTypeScope="" ma:versionID="0b4c41d7a353cb947b7fc974cf44a9fd">
  <xsd:schema xmlns:xsd="http://www.w3.org/2001/XMLSchema" xmlns:xs="http://www.w3.org/2001/XMLSchema" xmlns:p="http://schemas.microsoft.com/office/2006/metadata/properties" xmlns:ns2="d76cda42-6d67-444f-986b-4f195f8e50b8" targetNamespace="http://schemas.microsoft.com/office/2006/metadata/properties" ma:root="true" ma:fieldsID="ceaf89003b31b521a1fb959712756df8" ns2:_="">
    <xsd:import namespace="d76cda42-6d67-444f-986b-4f195f8e50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cda42-6d67-444f-986b-4f195f8e5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C44B2E-6796-45C1-9FA4-96855E8753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cda42-6d67-444f-986b-4f195f8e5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F0AD7A-7583-42F5-8803-401912AC78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0E6DBD-5DBF-4A1A-96AA-2C8334042AE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d76cda42-6d67-444f-986b-4f195f8e50b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ELQADMIN</dc:creator>
  <cp:lastModifiedBy>Chris Nolles</cp:lastModifiedBy>
  <cp:lastPrinted>2014-10-23T17:14:54Z</cp:lastPrinted>
  <dcterms:created xsi:type="dcterms:W3CDTF">2014-10-23T13:40:28Z</dcterms:created>
  <dcterms:modified xsi:type="dcterms:W3CDTF">2020-11-12T14:16:32Z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0x0101005234745A18FF5149BE105237171A7B7C</vt:lpwstr>
  </property>
</Properties>
</file>